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<sst xmlns="http://schemas.openxmlformats.org/spreadsheetml/2006/main" count="43" uniqueCount="30">
  <si>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</si>
  <si>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</si>
  <si>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</si>
  <si>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</si>
  <si>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</si>
  <si>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</si>
  <si>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</si>
  <si>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</si>
  <si>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</si>
  <si>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</si>
  <si>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Country</t>
  </si>
  <si>
    <t>Vote</t>
  </si>
  <si>
    <t>Population</t>
  </si>
  <si>
    <t>(millions)</t>
  </si>
  <si>
    <t>countries</t>
  </si>
  <si>
    <t xml:space="preserve">Number of </t>
  </si>
  <si>
    <t>against</t>
  </si>
  <si>
    <t>in favour</t>
  </si>
  <si>
    <t>a</t>
  </si>
  <si>
    <t>Voting result:</t>
  </si>
  <si>
    <t>Country criterion:</t>
  </si>
  <si>
    <t>Population criterion:</t>
  </si>
  <si>
    <t>total</t>
  </si>
  <si>
    <t>Accepted if 55% of the countries and 65% of the population are in favour.</t>
  </si>
  <si>
    <t>SE</t>
  </si>
  <si>
    <t>f</t>
  </si>
  <si>
    <t>(blank)</t>
  </si>
  <si>
    <t>Grand Total</t>
  </si>
  <si>
    <t>Sum of Population</t>
  </si>
  <si>
    <t>Total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</si>
</sst>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>
        <color indexed="63"/>
      </left>
      <right style="double">
        <color indexed="1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Sum of Population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4</c:v>
              </c:pt>
              <c:pt idx="1">
                <c:v>7</c:v>
              </c:pt>
              <c:pt idx="2">
                <c:v>(blank)</c:v>
              </c:pt>
              <c:pt idx="3">
                <c:v>Grand Total</c:v>
              </c:pt>
            </c:strLit>
          </c:cat>
          <c:val>
            <c:numLit>
              <c:ptCount val="4"/>
              <c:pt idx="0">
                <c:v>127</c:v>
              </c:pt>
              <c:pt idx="1">
                <c:v>231</c:v>
              </c:pt>
              <c:pt idx="2">
                <c:v>358</c:v>
              </c:pt>
              <c:pt idx="3">
                <c:v>716</c:v>
              </c:pt>
            </c:numLit>
          </c:val>
        </c:ser>
        <c:overlap val="-27"/>
        <c:gapWidth val="219"/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1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criterion </a:t>
            </a:r>
          </a:p>
        </c:rich>
      </c:tx>
      <c:layout>
        <c:manualLayout>
          <c:xMode val="factor"/>
          <c:yMode val="factor"/>
          <c:x val="-0.01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0425"/>
          <c:w val="0.823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Sheet1!$E$4:$E$5</c:f>
              <c:strCache/>
            </c:strRef>
          </c:cat>
          <c:val>
            <c:numRef>
              <c:f>Sheet1!$F$4:$F$5</c:f>
              <c:numCache/>
            </c:numRef>
          </c:val>
        </c:ser>
        <c:overlap val="5"/>
        <c:gapWidth val="251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96600"/>
        <c:crosses val="autoZero"/>
        <c:auto val="1"/>
        <c:lblOffset val="100"/>
        <c:tickLblSkip val="1"/>
        <c:noMultiLvlLbl val="0"/>
      </c:catAx>
      <c:valAx>
        <c:axId val="44296600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66108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Population criterion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075"/>
          <c:w val="0.84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Sheet1!$I$4:$I$5</c:f>
              <c:strCache/>
            </c:strRef>
          </c:cat>
          <c:val>
            <c:numRef>
              <c:f>Sheet1!$H$4:$H$5</c:f>
              <c:numCache/>
            </c:numRef>
          </c:val>
        </c:ser>
        <c:overlap val="-27"/>
        <c:gapWidth val="219"/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2508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638425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0.45225</cdr:y>
    </cdr:from>
    <cdr:to>
      <cdr:x>0.82125</cdr:x>
      <cdr:y>0.4545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5050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0.26825</cdr:y>
    </cdr:from>
    <cdr:to>
      <cdr:x>1</cdr:x>
      <cdr:y>0.32475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0.40725</cdr:y>
    </cdr:from>
    <cdr:to>
      <cdr:x>0.91225</cdr:x>
      <cdr:y>0.492</cdr:y>
    </cdr:to>
    <cdr:sp>
      <cdr:nvSpPr>
        <cdr:cNvPr id="3" name="TextBox 5"/>
        <cdr:cNvSpPr txBox="1">
          <a:spLocks noChangeArrowheads="1"/>
        </cdr:cNvSpPr>
      </cdr:nvSpPr>
      <cdr:spPr>
        <a:xfrm>
          <a:off x="2638425" y="8001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0.40475</cdr:y>
    </cdr:from>
    <cdr:to>
      <cdr:x>0.8365</cdr:x>
      <cdr:y>0.40525</cdr:y>
    </cdr:to>
    <cdr:sp>
      <cdr:nvSpPr>
        <cdr:cNvPr id="1" name="Straight Connector 2"/>
        <cdr:cNvSpPr>
          <a:spLocks/>
        </cdr:cNvSpPr>
      </cdr:nvSpPr>
      <cdr:spPr>
        <a:xfrm>
          <a:off x="333375" y="790575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0.2675</cdr:y>
    </cdr:from>
    <cdr:to>
      <cdr:x>1</cdr:x>
      <cdr:y>0.32425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0.356</cdr:y>
    </cdr:from>
    <cdr:to>
      <cdr:x>0.91775</cdr:x>
      <cdr:y>0.4405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695325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9</xdr:col>
      <xdr:colOff>200025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447925" y="9525"/>
        <a:ext cx="32670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7150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3:G6" sheet="Sheet1"/>
  </cacheSource>
  <cacheFields count="2">
    <cacheField name="countries">
      <sharedItems containsString="0" containsBlank="1" containsMixedTypes="0" containsNumber="1" containsInteger="1" count="3">
        <n v="4"/>
        <n v="7"/>
        <m/>
      </sharedItems>
    </cacheField>
    <cacheField name="Popul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6" firstHeaderRow="2" firstDataRow="2" firstDataCol="1"/>
  <pivotFields count="2"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opulatio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bestFit="1" customWidth="1"/>
    <col min="2" max="2" width="5.00390625" style="0" customWidth="1"/>
  </cols>
  <sheetData>
    <row r="1" spans="1:2" ht="12.75">
      <c r="A1" s="29" t="s">
        <v>28</v>
      </c>
      <c r="B1" s="32"/>
    </row>
    <row r="2" spans="1:2" ht="12.75">
      <c r="A2" s="29" t="s">
        <v>14</v>
      </c>
      <c r="B2" s="32" t="s">
        <v>29</v>
      </c>
    </row>
    <row r="3" spans="1:2" ht="12.75">
      <c r="A3" s="28">
        <v>4</v>
      </c>
      <c r="B3" s="33">
        <v>127</v>
      </c>
    </row>
    <row r="4" spans="1:2" ht="12.75">
      <c r="A4" s="30">
        <v>7</v>
      </c>
      <c r="B4" s="34">
        <v>231</v>
      </c>
    </row>
    <row r="5" spans="1:2" ht="12.75">
      <c r="A5" s="30" t="s">
        <v>26</v>
      </c>
      <c r="B5" s="34">
        <v>358</v>
      </c>
    </row>
    <row r="6" spans="1:2" ht="12.75">
      <c r="A6" s="31" t="s">
        <v>27</v>
      </c>
      <c r="B6" s="35">
        <v>716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H22" sqref="H22"/>
    </sheetView>
  </sheetViews>
  <sheetFormatPr defaultColWidth="9.140625" defaultRowHeight="12.75"/>
  <cols>
    <col min="7" max="7" width="9.57421875" style="0" customWidth="1"/>
  </cols>
  <sheetData>
    <row r="1" spans="1:4" ht="12.75">
      <c r="A1" s="9" t="s">
        <v>10</v>
      </c>
      <c r="B1" s="19" t="s">
        <v>11</v>
      </c>
      <c r="C1" s="18" t="s">
        <v>12</v>
      </c>
      <c r="D1" s="36"/>
    </row>
    <row r="2" spans="3:6" ht="12.75">
      <c r="C2" s="17" t="s">
        <v>13</v>
      </c>
      <c r="D2" s="17"/>
      <c r="F2" t="s">
        <v>15</v>
      </c>
    </row>
    <row r="3" spans="1:9" ht="12.75">
      <c r="A3" s="7" t="s">
        <v>7</v>
      </c>
      <c r="B3" s="21" t="s">
        <v>18</v>
      </c>
      <c r="C3" s="12">
        <v>11</v>
      </c>
      <c r="D3" s="10"/>
      <c r="E3" s="1"/>
      <c r="F3" s="2" t="s">
        <v>14</v>
      </c>
      <c r="G3" s="20" t="s">
        <v>12</v>
      </c>
      <c r="H3" s="3"/>
      <c r="I3" s="1"/>
    </row>
    <row r="4" spans="1:9" ht="12.75">
      <c r="A4" s="7" t="s">
        <v>6</v>
      </c>
      <c r="B4" s="21" t="s">
        <v>18</v>
      </c>
      <c r="C4" s="12">
        <v>11</v>
      </c>
      <c r="D4" s="10"/>
      <c r="E4" s="4" t="s">
        <v>16</v>
      </c>
      <c r="F4" s="1">
        <f>COUNTIF(B3:B13,"a")</f>
        <v>6</v>
      </c>
      <c r="G4" s="1">
        <f>SUMIF(B3:C13,"a",C3:C13)</f>
        <v>268</v>
      </c>
      <c r="H4" s="5">
        <f>G4/G6</f>
        <v>0.7486033519553073</v>
      </c>
      <c r="I4" s="4" t="s">
        <v>16</v>
      </c>
    </row>
    <row r="5" spans="1:9" ht="12.75">
      <c r="A5" s="7" t="s">
        <v>2</v>
      </c>
      <c r="B5" s="21" t="s">
        <v>18</v>
      </c>
      <c r="C5" s="12">
        <v>81</v>
      </c>
      <c r="D5" s="10"/>
      <c r="E5" s="2" t="s">
        <v>17</v>
      </c>
      <c r="F5" s="1">
        <f>COUNTIF(B3:B13,"f")</f>
        <v>5</v>
      </c>
      <c r="G5" s="1">
        <f>SUMIF(B3:C13,"f",C3:C13)</f>
        <v>90</v>
      </c>
      <c r="H5" s="6">
        <f>G5/G6</f>
        <v>0.25139664804469275</v>
      </c>
      <c r="I5" s="2" t="s">
        <v>17</v>
      </c>
    </row>
    <row r="6" spans="1:8" ht="12.75">
      <c r="A6" s="7" t="s">
        <v>9</v>
      </c>
      <c r="B6" s="10" t="s">
        <v>25</v>
      </c>
      <c r="C6" s="12">
        <v>6</v>
      </c>
      <c r="D6" s="10"/>
      <c r="E6" t="s">
        <v>22</v>
      </c>
      <c r="G6">
        <v>358</v>
      </c>
      <c r="H6" s="7"/>
    </row>
    <row r="7" spans="1:4" ht="12.75">
      <c r="A7" s="7" t="s">
        <v>4</v>
      </c>
      <c r="B7" s="21" t="s">
        <v>25</v>
      </c>
      <c r="C7" s="12">
        <v>47</v>
      </c>
      <c r="D7" s="10"/>
    </row>
    <row r="8" spans="1:7" ht="12.75">
      <c r="A8" s="7" t="s">
        <v>1</v>
      </c>
      <c r="B8" s="10" t="s">
        <v>18</v>
      </c>
      <c r="C8" s="12">
        <v>66</v>
      </c>
      <c r="D8" s="10"/>
      <c r="F8" s="25" t="s">
        <v>19</v>
      </c>
      <c r="G8" s="24"/>
    </row>
    <row r="9" spans="1:8" ht="12.75">
      <c r="A9" s="7" t="s">
        <v>5</v>
      </c>
      <c r="B9" s="21" t="s">
        <v>18</v>
      </c>
      <c r="C9" s="12">
        <v>60</v>
      </c>
      <c r="D9" s="10"/>
      <c r="F9" s="16" t="s">
        <v>20</v>
      </c>
      <c r="G9" s="16"/>
      <c r="H9" s="8" t="str">
        <f>IF(F5&gt;B22,"ACCEPTED","REJECTED")</f>
        <v>ACCEPTED</v>
      </c>
    </row>
    <row r="10" spans="1:8" ht="12.75">
      <c r="A10" s="7" t="s">
        <v>0</v>
      </c>
      <c r="B10" s="10" t="s">
        <v>25</v>
      </c>
      <c r="C10" s="12">
        <v>17</v>
      </c>
      <c r="D10" s="10"/>
      <c r="F10" s="16" t="s">
        <v>21</v>
      </c>
      <c r="G10" s="16"/>
      <c r="H10" s="8" t="str">
        <f>IF(H5&gt;A22,"ACCEPTED","REJECTED")</f>
        <v>ACCEPTED</v>
      </c>
    </row>
    <row r="11" spans="1:10" ht="12.75">
      <c r="A11" s="7" t="s">
        <v>3</v>
      </c>
      <c r="B11" s="21" t="s">
        <v>18</v>
      </c>
      <c r="C11" s="12">
        <v>39</v>
      </c>
      <c r="D11" s="10"/>
      <c r="I11" s="8"/>
      <c r="J11" s="8"/>
    </row>
    <row r="12" spans="1:10" ht="12.75">
      <c r="A12" s="7" t="s">
        <v>8</v>
      </c>
      <c r="B12" s="21" t="s">
        <v>25</v>
      </c>
      <c r="C12" s="12">
        <v>10</v>
      </c>
      <c r="D12" s="10"/>
      <c r="I12" s="8"/>
      <c r="J12" s="8"/>
    </row>
    <row r="13" spans="1:10" ht="12.75">
      <c r="A13" s="7" t="s">
        <v>24</v>
      </c>
      <c r="B13" s="10" t="s">
        <v>25</v>
      </c>
      <c r="C13" s="12">
        <v>10</v>
      </c>
      <c r="D13" s="10"/>
      <c r="I13" s="8"/>
      <c r="J13" s="8"/>
    </row>
    <row r="14" spans="1:4" ht="12.75">
      <c r="A14" s="7"/>
      <c r="B14" s="10"/>
      <c r="C14" s="12">
        <f>SUM(C3:C13)</f>
        <v>358</v>
      </c>
      <c r="D14" s="10"/>
    </row>
    <row r="15" spans="1:4" ht="12.75">
      <c r="A15" s="15" t="s">
        <v>23</v>
      </c>
      <c r="B15" s="11"/>
      <c r="C15" s="13"/>
      <c r="D15" s="11"/>
    </row>
    <row r="16" spans="1:4" ht="12.75">
      <c r="A16" s="26"/>
      <c r="B16" s="27"/>
      <c r="C16" s="14"/>
      <c r="D16" s="37"/>
    </row>
    <row r="22" spans="1:2" ht="12.75">
      <c r="A22" s="22"/>
      <c r="B2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LODDER David (COMM-THE HAGUE)</cp:lastModifiedBy>
  <cp:lastPrinted>2018-09-13T09:20:56Z</cp:lastPrinted>
  <dcterms:created xsi:type="dcterms:W3CDTF">2006-04-21T13:22:48Z</dcterms:created>
  <dcterms:modified xsi:type="dcterms:W3CDTF">2019-10-21T13:26:03Z</dcterms:modified>
  <cp:category/>
  <cp:version/>
  <cp:contentType/>
  <cp:contentStatus/>
</cp:coreProperties>
</file>