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75" windowWidth="15480" windowHeight="10725" activeTab="0"/>
  </bookViews>
  <sheets>
    <sheet name="Stemresultaat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<sst xmlns="http://schemas.openxmlformats.org/spreadsheetml/2006/main" count="30" uniqueCount="28">
  <si>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NL</t>
  </si>
  <si>
    <t>FR</t>
  </si>
  <si>
    <t>DE</t>
  </si>
  <si>
    <t>PL</t>
  </si>
  <si>
    <t>ES</t>
  </si>
  <si>
    <t>IT</t>
  </si>
  <si>
    <t>CZ</t>
  </si>
  <si>
    <t>BE</t>
  </si>
  <si>
    <t>PT</t>
  </si>
  <si>
    <t>IR</t>
  </si>
  <si>
    <t>Population</t>
  </si>
  <si>
    <t>countries</t>
  </si>
  <si>
    <t xml:space="preserve">Number of </t>
  </si>
  <si>
    <t>Voting result:</t>
  </si>
  <si>
    <t>Country criterion:</t>
  </si>
  <si>
    <t>Population criterion:</t>
  </si>
  <si>
    <t>total</t>
  </si>
  <si>
    <t>SE</t>
  </si>
  <si>
    <t>tegen</t>
  </si>
  <si>
    <t>voor</t>
  </si>
  <si>
    <r>
      <t xml:space="preserve">Aangenomen wanneer 55% van alle landen en 65% van de EU-bevolking </t>
    </r>
    <r>
      <rPr>
        <i/>
        <sz val="8"/>
        <rFont val="Arial"/>
        <family val="2"/>
      </rPr>
      <t>voor</t>
    </r>
    <r>
      <rPr>
        <sz val="8"/>
        <rFont val="Arial"/>
        <family val="2"/>
      </rPr>
      <t xml:space="preserve"> is.</t>
    </r>
  </si>
  <si>
    <t>Landen</t>
  </si>
  <si>
    <t>Stem</t>
  </si>
  <si>
    <t>Bevolking</t>
  </si>
  <si>
    <t>miljoen</t>
  </si>
  <si>
    <t>Voor de stemming, gebruik de letters:</t>
  </si>
  <si>
    <r>
      <rPr>
        <b/>
        <sz val="10"/>
        <rFont val="Arial"/>
        <family val="2"/>
      </rPr>
      <t>f</t>
    </r>
    <r>
      <rPr>
        <sz val="10"/>
        <rFont val="Arial"/>
        <family val="2"/>
      </rPr>
      <t xml:space="preserve"> = voor</t>
    </r>
  </si>
  <si>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= tegen</t>
    </r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</si>
</sst>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9" fontId="0" fillId="0" borderId="12" xfId="59" applyFont="1" applyBorder="1" applyAlignment="1">
      <alignment/>
    </xf>
    <xf numFmtId="9" fontId="0" fillId="0" borderId="11" xfId="59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Landencriterium</a:t>
            </a:r>
          </a:p>
        </c:rich>
      </c:tx>
      <c:layout>
        <c:manualLayout>
          <c:xMode val="factor"/>
          <c:yMode val="factor"/>
          <c:x val="-0.03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"/>
          <c:y val="0.10775"/>
          <c:w val="0.823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Stemresultaat!$F$3</c:f>
              <c:strCache>
                <c:ptCount val="1"/>
                <c:pt idx="0">
                  <c:v>countries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Stemresultaat!$E$4:$E$5</c:f>
              <c:strCache/>
            </c:strRef>
          </c:cat>
          <c:val>
            <c:numRef>
              <c:f>Stemresultaat!$F$4:$F$5</c:f>
              <c:numCache/>
            </c:numRef>
          </c:val>
        </c:ser>
        <c:overlap val="5"/>
        <c:gapWidth val="251"/>
        <c:axId val="46914987"/>
        <c:axId val="19581700"/>
      </c:bar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91498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Bevolkingscriterium</a:t>
            </a:r>
          </a:p>
        </c:rich>
      </c:tx>
      <c:layout>
        <c:manualLayout>
          <c:xMode val="factor"/>
          <c:yMode val="factor"/>
          <c:x val="-0.026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1025"/>
          <c:w val="0.84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Stemresultaat!$G$3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Stemresultaat!$I$4:$I$5</c:f>
              <c:strCache/>
            </c:strRef>
          </c:cat>
          <c:val>
            <c:numRef>
              <c:f>Stemresultaat!$H$4:$H$5</c:f>
              <c:numCache/>
            </c:numRef>
          </c:val>
        </c:ser>
        <c:overlap val="-27"/>
        <c:gapWidth val="219"/>
        <c:axId val="42017573"/>
        <c:axId val="42613838"/>
      </c:bar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613838"/>
        <c:crosses val="autoZero"/>
        <c:auto val="1"/>
        <c:lblOffset val="100"/>
        <c:tickLblSkip val="1"/>
        <c:noMultiLvlLbl val="0"/>
      </c:catAx>
      <c:valAx>
        <c:axId val="426138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1757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0.44975</cdr:y>
    </cdr:from>
    <cdr:to>
      <cdr:x>0.814</cdr:x>
      <cdr:y>0.45175</cdr:y>
    </cdr:to>
    <cdr:sp>
      <cdr:nvSpPr>
        <cdr:cNvPr id="1" name="Straight Connector 2"/>
        <cdr:cNvSpPr>
          <a:spLocks/>
        </cdr:cNvSpPr>
      </cdr:nvSpPr>
      <cdr:spPr>
        <a:xfrm>
          <a:off x="180975" y="885825"/>
          <a:ext cx="2466975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0.267</cdr:y>
    </cdr:from>
    <cdr:to>
      <cdr:x>1</cdr:x>
      <cdr:y>0.3235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52775" y="523875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0.406</cdr:y>
    </cdr:from>
    <cdr:to>
      <cdr:x>0.90775</cdr:x>
      <cdr:y>0.48875</cdr:y>
    </cdr:to>
    <cdr:sp>
      <cdr:nvSpPr>
        <cdr:cNvPr id="3" name="TextBox 5"/>
        <cdr:cNvSpPr txBox="1">
          <a:spLocks noChangeArrowheads="1"/>
        </cdr:cNvSpPr>
      </cdr:nvSpPr>
      <cdr:spPr>
        <a:xfrm>
          <a:off x="2609850" y="80010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55%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0.408</cdr:y>
    </cdr:from>
    <cdr:to>
      <cdr:x>0.836</cdr:x>
      <cdr:y>0.40875</cdr:y>
    </cdr:to>
    <cdr:sp>
      <cdr:nvSpPr>
        <cdr:cNvPr id="1" name="Straight Connector 2"/>
        <cdr:cNvSpPr>
          <a:spLocks/>
        </cdr:cNvSpPr>
      </cdr:nvSpPr>
      <cdr:spPr>
        <a:xfrm>
          <a:off x="333375" y="800100"/>
          <a:ext cx="2400300" cy="0"/>
        </a:xfrm>
        <a:prstGeom prst="line">
          <a:avLst/>
        </a:prstGeom>
        <a:noFill/>
        <a:ln w="9525" cmpd="sng">
          <a:solidFill>
            <a:srgbClr val="98B95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0.969</cdr:x>
      <cdr:y>0.272</cdr:y>
    </cdr:from>
    <cdr:to>
      <cdr:x>1</cdr:x>
      <cdr:y>0.32825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3162300" y="533400"/>
          <a:ext cx="1524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</cdr:x>
      <cdr:y>0.35975</cdr:y>
    </cdr:from>
    <cdr:to>
      <cdr:x>0.9175</cdr:x>
      <cdr:y>0.4435</cdr:y>
    </cdr:to>
    <cdr:sp>
      <cdr:nvSpPr>
        <cdr:cNvPr id="3" name="TextBox 5"/>
        <cdr:cNvSpPr txBox="1">
          <a:spLocks noChangeArrowheads="1"/>
        </cdr:cNvSpPr>
      </cdr:nvSpPr>
      <cdr:spPr>
        <a:xfrm>
          <a:off x="2657475" y="7048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65%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9525</xdr:rowOff>
    </xdr:from>
    <xdr:to>
      <xdr:col>9</xdr:col>
      <xdr:colOff>180975</xdr:colOff>
      <xdr:row>12</xdr:row>
      <xdr:rowOff>38100</xdr:rowOff>
    </xdr:to>
    <xdr:graphicFrame>
      <xdr:nvGraphicFramePr>
        <xdr:cNvPr id="1" name="Chart 4"/>
        <xdr:cNvGraphicFramePr/>
      </xdr:nvGraphicFramePr>
      <xdr:xfrm>
        <a:off x="2628900" y="9525"/>
        <a:ext cx="32575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0</xdr:row>
      <xdr:rowOff>9525</xdr:rowOff>
    </xdr:from>
    <xdr:to>
      <xdr:col>14</xdr:col>
      <xdr:colOff>419100</xdr:colOff>
      <xdr:row>12</xdr:row>
      <xdr:rowOff>28575</xdr:rowOff>
    </xdr:to>
    <xdr:graphicFrame>
      <xdr:nvGraphicFramePr>
        <xdr:cNvPr id="2" name="Chart 5"/>
        <xdr:cNvGraphicFramePr/>
      </xdr:nvGraphicFramePr>
      <xdr:xfrm>
        <a:off x="5905500" y="9525"/>
        <a:ext cx="3267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0" zoomScaleNormal="140" zoomScalePageLayoutView="0" workbookViewId="0" topLeftCell="A1">
      <selection activeCell="E24" sqref="E24"/>
    </sheetView>
  </sheetViews>
  <sheetFormatPr defaultColWidth="9.140625" defaultRowHeight="12.75"/>
  <cols>
    <col min="3" max="3" width="12.00390625" style="0" customWidth="1"/>
    <col min="7" max="7" width="9.57421875" style="0" customWidth="1"/>
  </cols>
  <sheetData>
    <row r="1" spans="1:4" ht="12.75">
      <c r="A1" s="27" t="s">
        <v>21</v>
      </c>
      <c r="B1" s="28" t="s">
        <v>22</v>
      </c>
      <c r="C1" s="29" t="s">
        <v>23</v>
      </c>
      <c r="D1" s="25"/>
    </row>
    <row r="2" spans="3:6" ht="12.75">
      <c r="C2" s="16" t="s">
        <v>24</v>
      </c>
      <c r="D2" s="16"/>
      <c r="F2" t="s">
        <v>12</v>
      </c>
    </row>
    <row r="3" spans="1:9" ht="12.75">
      <c r="A3" s="7" t="s">
        <v>7</v>
      </c>
      <c r="B3" s="18"/>
      <c r="C3" s="11">
        <v>11</v>
      </c>
      <c r="D3" s="9"/>
      <c r="E3" s="1"/>
      <c r="F3" s="2" t="s">
        <v>11</v>
      </c>
      <c r="G3" s="17" t="s">
        <v>10</v>
      </c>
      <c r="H3" s="3"/>
      <c r="I3" s="1"/>
    </row>
    <row r="4" spans="1:9" ht="12.75">
      <c r="A4" s="7" t="s">
        <v>6</v>
      </c>
      <c r="B4" s="18"/>
      <c r="C4" s="11">
        <v>11</v>
      </c>
      <c r="D4" s="9"/>
      <c r="E4" s="4" t="s">
        <v>18</v>
      </c>
      <c r="F4" s="1">
        <f>COUNTIF(B3:B13,"a")</f>
        <v>0</v>
      </c>
      <c r="G4" s="1">
        <f>SUMIF(B3:C13,"a",C3:C13)</f>
        <v>0</v>
      </c>
      <c r="H4" s="5">
        <f>G4/G6</f>
        <v>0</v>
      </c>
      <c r="I4" s="4" t="s">
        <v>18</v>
      </c>
    </row>
    <row r="5" spans="1:9" ht="12.75">
      <c r="A5" s="7" t="s">
        <v>2</v>
      </c>
      <c r="B5" s="30"/>
      <c r="C5" s="11">
        <v>83</v>
      </c>
      <c r="D5" s="9"/>
      <c r="E5" s="2" t="s">
        <v>19</v>
      </c>
      <c r="F5" s="1">
        <f>COUNTIF(B3:B13,"f")</f>
        <v>0</v>
      </c>
      <c r="G5" s="1">
        <f>SUMIF(B3:C13,"f",C3:C13)</f>
        <v>0</v>
      </c>
      <c r="H5" s="6">
        <f>G5/G6</f>
        <v>0</v>
      </c>
      <c r="I5" s="2" t="s">
        <v>19</v>
      </c>
    </row>
    <row r="6" spans="1:8" ht="12.75">
      <c r="A6" s="7" t="s">
        <v>9</v>
      </c>
      <c r="B6" s="30"/>
      <c r="C6" s="11">
        <v>5</v>
      </c>
      <c r="D6" s="9"/>
      <c r="E6" t="s">
        <v>16</v>
      </c>
      <c r="G6">
        <v>358</v>
      </c>
      <c r="H6" s="7"/>
    </row>
    <row r="7" spans="1:4" ht="12.75">
      <c r="A7" s="7" t="s">
        <v>4</v>
      </c>
      <c r="B7" s="30"/>
      <c r="C7" s="11">
        <v>47</v>
      </c>
      <c r="D7" s="9"/>
    </row>
    <row r="8" spans="1:7" ht="12.75">
      <c r="A8" s="7" t="s">
        <v>1</v>
      </c>
      <c r="B8" s="30"/>
      <c r="C8" s="11">
        <v>67</v>
      </c>
      <c r="D8" s="9"/>
      <c r="F8" s="22" t="s">
        <v>13</v>
      </c>
      <c r="G8" s="21"/>
    </row>
    <row r="9" spans="1:8" ht="12.75">
      <c r="A9" s="7" t="s">
        <v>5</v>
      </c>
      <c r="B9" s="30"/>
      <c r="C9" s="11">
        <v>60</v>
      </c>
      <c r="D9" s="9"/>
      <c r="F9" s="15" t="s">
        <v>14</v>
      </c>
      <c r="G9" s="15"/>
      <c r="H9" s="8" t="str">
        <f>IF(F5&gt;B22,"ACCEPTED","REJECTED")</f>
        <v>REJECTED</v>
      </c>
    </row>
    <row r="10" spans="1:8" ht="12.75">
      <c r="A10" s="7" t="s">
        <v>0</v>
      </c>
      <c r="B10" s="30"/>
      <c r="C10" s="11">
        <v>17</v>
      </c>
      <c r="D10" s="9"/>
      <c r="F10" s="15" t="s">
        <v>15</v>
      </c>
      <c r="G10" s="15"/>
      <c r="H10" s="8" t="str">
        <f>IF(H5&gt;A22,"ACCEPTED","REJECTED")</f>
        <v>REJECTED</v>
      </c>
    </row>
    <row r="11" spans="1:10" ht="12.75">
      <c r="A11" s="7" t="s">
        <v>3</v>
      </c>
      <c r="B11" s="30"/>
      <c r="C11" s="11">
        <v>38</v>
      </c>
      <c r="D11" s="9"/>
      <c r="I11" s="8"/>
      <c r="J11" s="8"/>
    </row>
    <row r="12" spans="1:10" ht="12.75">
      <c r="A12" s="7" t="s">
        <v>8</v>
      </c>
      <c r="B12" s="30"/>
      <c r="C12" s="11">
        <v>10</v>
      </c>
      <c r="D12" s="9"/>
      <c r="I12" s="8"/>
      <c r="J12" s="8"/>
    </row>
    <row r="13" spans="1:10" ht="12.75">
      <c r="A13" s="7" t="s">
        <v>17</v>
      </c>
      <c r="B13" s="30"/>
      <c r="C13" s="11">
        <v>10</v>
      </c>
      <c r="D13" s="9"/>
      <c r="I13" s="8"/>
      <c r="J13" s="8"/>
    </row>
    <row r="14" spans="1:4" ht="12.75">
      <c r="A14" s="7"/>
      <c r="B14" s="9"/>
      <c r="C14" s="11">
        <f>SUM(C3:C13)</f>
        <v>359</v>
      </c>
      <c r="D14" s="9"/>
    </row>
    <row r="15" spans="1:4" ht="12.75">
      <c r="A15" s="14" t="s">
        <v>20</v>
      </c>
      <c r="B15" s="10"/>
      <c r="C15" s="12"/>
      <c r="D15" s="10"/>
    </row>
    <row r="16" spans="1:4" ht="12.75">
      <c r="A16" s="23"/>
      <c r="B16" s="24"/>
      <c r="C16" s="13"/>
      <c r="D16" s="26"/>
    </row>
    <row r="17" ht="12.75">
      <c r="A17" s="31" t="s">
        <v>25</v>
      </c>
    </row>
    <row r="18" ht="12.75">
      <c r="A18" s="32" t="s">
        <v>26</v>
      </c>
    </row>
    <row r="19" ht="12.75">
      <c r="A19" s="32" t="s">
        <v>27</v>
      </c>
    </row>
    <row r="22" spans="1:2" ht="12.75">
      <c r="A22" s="19"/>
      <c r="B22" s="2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barnern</dc:creator>
  <cp:keywords/>
  <dc:description/>
  <cp:lastModifiedBy>LANGER Liselotte Justine (COMM-THE HAGUE)</cp:lastModifiedBy>
  <cp:lastPrinted>2018-09-13T09:20:56Z</cp:lastPrinted>
  <dcterms:created xsi:type="dcterms:W3CDTF">2006-04-21T13:22:48Z</dcterms:created>
  <dcterms:modified xsi:type="dcterms:W3CDTF">2023-05-04T08:47:33Z</dcterms:modified>
  <cp:category/>
  <cp:version/>
  <cp:contentType/>
  <cp:contentStatus/>
</cp:coreProperties>
</file>